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780" windowWidth="25230" windowHeight="7380" tabRatio="396" activeTab="0"/>
  </bookViews>
  <sheets>
    <sheet name="T6.5" sheetId="1" r:id="rId1"/>
  </sheets>
  <externalReferences>
    <externalReference r:id="rId4"/>
  </externalReferences>
  <definedNames>
    <definedName name="cont_d...">'[1]T7_4'!#REF!</definedName>
    <definedName name="_xlnm.Print_Area" localSheetId="0">'T6.5'!$A$1:$E$67</definedName>
    <definedName name="_xlnm.Print_Titles" localSheetId="0">'T6.5'!$1:$2</definedName>
  </definedNames>
  <calcPr fullCalcOnLoad="1"/>
</workbook>
</file>

<file path=xl/sharedStrings.xml><?xml version="1.0" encoding="utf-8"?>
<sst xmlns="http://schemas.openxmlformats.org/spreadsheetml/2006/main" count="85" uniqueCount="62">
  <si>
    <t>Total</t>
  </si>
  <si>
    <t>Female</t>
  </si>
  <si>
    <t>% Female</t>
  </si>
  <si>
    <t>ACADEMIC ORGANISATIONAL UNITS</t>
  </si>
  <si>
    <t xml:space="preserve"> </t>
  </si>
  <si>
    <t>Research Only</t>
  </si>
  <si>
    <t>Other</t>
  </si>
  <si>
    <t>NON-ACADEMIC ORGANISATIONAL UNITS</t>
  </si>
  <si>
    <t>Perth International Arts Festival</t>
  </si>
  <si>
    <t>(a)  Full-time equivalence of full-time and fractional full-time staff. Excludes full-time equivalence of casual staff.</t>
  </si>
  <si>
    <t>Institute of Advanced Studies</t>
  </si>
  <si>
    <t>Teaching Only</t>
  </si>
  <si>
    <r>
      <t>ACADEMIC STAFF</t>
    </r>
    <r>
      <rPr>
        <sz val="8"/>
        <rFont val="Arial"/>
        <family val="2"/>
      </rPr>
      <t xml:space="preserve"> (b)</t>
    </r>
  </si>
  <si>
    <t>TOTAL</t>
  </si>
  <si>
    <t>Student Services</t>
  </si>
  <si>
    <t>UWA Publishing</t>
  </si>
  <si>
    <t>INFORMATION SERVICES</t>
  </si>
  <si>
    <t>Facilities Management</t>
  </si>
  <si>
    <t>Financial Services</t>
  </si>
  <si>
    <t>Human Resources</t>
  </si>
  <si>
    <t>Risk Management</t>
  </si>
  <si>
    <t>UWA Extension</t>
  </si>
  <si>
    <t>Venues Management</t>
  </si>
  <si>
    <t>OTHER</t>
  </si>
  <si>
    <t>Australian Music Examinations Board</t>
  </si>
  <si>
    <t>REGISTRAR'S OFFICE</t>
  </si>
  <si>
    <t>International Centre</t>
  </si>
  <si>
    <t>Planning Services</t>
  </si>
  <si>
    <t>Public Affairs</t>
  </si>
  <si>
    <t>Research Services</t>
  </si>
  <si>
    <t>VICE-CHANCELLERY</t>
  </si>
  <si>
    <t>Albany Centre</t>
  </si>
  <si>
    <t>Animal Care Services</t>
  </si>
  <si>
    <t>Centre for Advancement of Teaching &amp; Learning</t>
  </si>
  <si>
    <t>Registrar's Office</t>
  </si>
  <si>
    <t>Convocation, The UWA Graduates Assoc</t>
  </si>
  <si>
    <t>Industry &amp; Innovation, Office of</t>
  </si>
  <si>
    <t>Vice-Chancellery, Office of</t>
  </si>
  <si>
    <t>Finance &amp; Resources, Office of</t>
  </si>
  <si>
    <t>FINANCE &amp; RESOURCES</t>
  </si>
  <si>
    <t>Legal Services Office</t>
  </si>
  <si>
    <t>Development &amp; Alumni Relations, Office of</t>
  </si>
  <si>
    <t>Geraldton Universities Centre</t>
  </si>
  <si>
    <t>PROFESSIONAL STAFF</t>
  </si>
  <si>
    <t>Campus Development</t>
  </si>
  <si>
    <t>University Theatres</t>
  </si>
  <si>
    <t>UWA Museums</t>
  </si>
  <si>
    <t>Confucius Institute</t>
  </si>
  <si>
    <t>Student Residences</t>
  </si>
  <si>
    <t>Admissions Centre</t>
  </si>
  <si>
    <t>Centre for English Language Teaching</t>
  </si>
  <si>
    <t>University Medical Centre</t>
  </si>
  <si>
    <t>UWA Cultural Precinct</t>
  </si>
  <si>
    <t>TABLE 6.5: STAFF FTE (a) BY ORGANISATIONAL UNIT AND SEX, AS AT 31 MARCH 2013</t>
  </si>
  <si>
    <t>(c) Academic Teaching &amp; Research Staff includes 1 Academic Other Staff</t>
  </si>
  <si>
    <t>Print and Mail Services</t>
  </si>
  <si>
    <t>Graduate Research School</t>
  </si>
  <si>
    <t>Teaching and Research (c)</t>
  </si>
  <si>
    <t>Information Services</t>
  </si>
  <si>
    <t>Information Technology Services</t>
  </si>
  <si>
    <t>(b)  Excludes 23.6 FTE Academic Staff not in AOUs. Total Academic Staff is 1,533.5 FTE.</t>
  </si>
  <si>
    <t>Information Governance Services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</si>
</sst>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/yy\ h:mm"/>
    <numFmt numFmtId="174" formatCode="0.0"/>
    <numFmt numFmtId="175" formatCode="0.0;\-0.0;"/>
    <numFmt numFmtId="176" formatCode="#"/>
    <numFmt numFmtId="177" formatCode="#.#"/>
    <numFmt numFmtId="178" formatCode="#.0"/>
    <numFmt numFmtId="179" formatCode="0;\-0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"/>
  </numFmts>
  <fonts count="51">
    <font>
      <sz val="8"/>
      <name val="Times New Roman"/>
      <family val="0"/>
    </font>
    <font>
      <b/>
      <sz val="8.5"/>
      <name val="LinePrinter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2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" fontId="13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174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9" fontId="7" fillId="0" borderId="0" xfId="6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9" fontId="7" fillId="0" borderId="0" xfId="6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" fontId="8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/>
    </xf>
    <xf numFmtId="9" fontId="8" fillId="0" borderId="0" xfId="60" applyFont="1" applyFill="1" applyBorder="1" applyAlignment="1">
      <alignment horizontal="left"/>
    </xf>
    <xf numFmtId="180" fontId="7" fillId="0" borderId="0" xfId="60" applyNumberFormat="1" applyFont="1" applyFill="1" applyAlignment="1">
      <alignment horizontal="right"/>
    </xf>
    <xf numFmtId="0" fontId="49" fillId="0" borderId="0" xfId="0" applyFont="1" applyFill="1" applyBorder="1" applyAlignment="1" applyProtection="1">
      <alignment/>
      <protection locked="0"/>
    </xf>
    <xf numFmtId="2" fontId="49" fillId="0" borderId="0" xfId="0" applyNumberFormat="1" applyFont="1" applyFill="1" applyBorder="1" applyAlignment="1" applyProtection="1">
      <alignment/>
      <protection locked="0"/>
    </xf>
    <xf numFmtId="9" fontId="49" fillId="0" borderId="0" xfId="60" applyFont="1" applyFill="1" applyBorder="1" applyAlignment="1" applyProtection="1">
      <alignment horizontal="left"/>
      <protection locked="0"/>
    </xf>
    <xf numFmtId="0" fontId="49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49" fillId="0" borderId="0" xfId="0" applyFon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/>
    </xf>
    <xf numFmtId="2" fontId="49" fillId="0" borderId="0" xfId="0" applyNumberFormat="1" applyFont="1" applyFill="1" applyBorder="1" applyAlignment="1">
      <alignment vertical="center"/>
    </xf>
    <xf numFmtId="9" fontId="49" fillId="0" borderId="0" xfId="60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9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49" fillId="0" borderId="0" xfId="0" applyNumberFormat="1" applyFont="1" applyFill="1" applyBorder="1" applyAlignment="1">
      <alignment/>
    </xf>
    <xf numFmtId="9" fontId="49" fillId="0" borderId="0" xfId="6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74" fontId="49" fillId="0" borderId="0" xfId="0" applyNumberFormat="1" applyFont="1" applyFill="1" applyAlignment="1">
      <alignment/>
    </xf>
    <xf numFmtId="0" fontId="49" fillId="0" borderId="0" xfId="0" applyNumberFormat="1" applyFont="1" applyFill="1" applyBorder="1" applyAlignment="1">
      <alignment/>
    </xf>
    <xf numFmtId="9" fontId="50" fillId="0" borderId="0" xfId="60" applyFont="1" applyFill="1" applyBorder="1" applyAlignment="1">
      <alignment horizontal="left"/>
    </xf>
    <xf numFmtId="0" fontId="49" fillId="0" borderId="0" xfId="0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9" fontId="8" fillId="0" borderId="0" xfId="6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17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174" fontId="12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 vertical="center"/>
    </xf>
    <xf numFmtId="186" fontId="7" fillId="0" borderId="0" xfId="0" applyNumberFormat="1" applyFont="1" applyFill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/>
    </xf>
    <xf numFmtId="0" fontId="49" fillId="0" borderId="0" xfId="0" applyFont="1" applyFill="1" applyAlignment="1">
      <alignment/>
    </xf>
    <xf numFmtId="180" fontId="8" fillId="0" borderId="0" xfId="60" applyNumberFormat="1" applyFont="1" applyFill="1" applyAlignment="1">
      <alignment horizontal="right"/>
    </xf>
    <xf numFmtId="180" fontId="9" fillId="0" borderId="10" xfId="60" applyNumberFormat="1" applyFont="1" applyFill="1" applyBorder="1" applyAlignment="1">
      <alignment horizontal="right"/>
    </xf>
    <xf numFmtId="180" fontId="8" fillId="0" borderId="0" xfId="60" applyNumberFormat="1" applyFont="1" applyFill="1" applyAlignment="1" applyProtection="1">
      <alignment horizontal="right"/>
      <protection locked="0"/>
    </xf>
    <xf numFmtId="180" fontId="7" fillId="0" borderId="0" xfId="6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left"/>
    </xf>
    <xf numFmtId="17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6" fontId="49" fillId="0" borderId="0" xfId="0" applyNumberFormat="1" applyFont="1" applyFill="1" applyAlignment="1">
      <alignment horizontal="right"/>
    </xf>
    <xf numFmtId="186" fontId="7" fillId="0" borderId="11" xfId="0" applyNumberFormat="1" applyFont="1" applyFill="1" applyBorder="1" applyAlignment="1">
      <alignment vertical="center"/>
    </xf>
    <xf numFmtId="186" fontId="10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/>
    </xf>
    <xf numFmtId="186" fontId="7" fillId="0" borderId="0" xfId="0" applyNumberFormat="1" applyFont="1" applyFill="1" applyAlignment="1">
      <alignment/>
    </xf>
    <xf numFmtId="186" fontId="49" fillId="0" borderId="11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horizontal="right"/>
    </xf>
    <xf numFmtId="186" fontId="49" fillId="0" borderId="0" xfId="0" applyNumberFormat="1" applyFont="1" applyFill="1" applyAlignment="1">
      <alignment/>
    </xf>
    <xf numFmtId="186" fontId="49" fillId="0" borderId="13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/>
    </xf>
    <xf numFmtId="180" fontId="7" fillId="0" borderId="11" xfId="60" applyNumberFormat="1" applyFont="1" applyFill="1" applyBorder="1" applyAlignment="1">
      <alignment horizontal="right" vertical="center"/>
    </xf>
    <xf numFmtId="180" fontId="49" fillId="0" borderId="0" xfId="60" applyNumberFormat="1" applyFont="1" applyFill="1" applyBorder="1" applyAlignment="1" applyProtection="1">
      <alignment horizontal="right"/>
      <protection locked="0"/>
    </xf>
    <xf numFmtId="180" fontId="49" fillId="0" borderId="11" xfId="60" applyNumberFormat="1" applyFont="1" applyFill="1" applyBorder="1" applyAlignment="1">
      <alignment horizontal="right" vertical="center"/>
    </xf>
    <xf numFmtId="180" fontId="49" fillId="0" borderId="0" xfId="60" applyNumberFormat="1" applyFont="1" applyFill="1" applyAlignment="1">
      <alignment horizontal="right"/>
    </xf>
    <xf numFmtId="180" fontId="7" fillId="0" borderId="0" xfId="60" applyNumberFormat="1" applyFont="1" applyFill="1" applyBorder="1" applyAlignment="1">
      <alignment horizontal="right" vertical="center"/>
    </xf>
    <xf numFmtId="180" fontId="49" fillId="0" borderId="0" xfId="60" applyNumberFormat="1" applyFont="1" applyFill="1" applyBorder="1" applyAlignment="1">
      <alignment horizontal="right"/>
    </xf>
    <xf numFmtId="180" fontId="49" fillId="0" borderId="13" xfId="60" applyNumberFormat="1" applyFont="1" applyFill="1" applyBorder="1" applyAlignment="1">
      <alignment horizontal="right" vertical="center"/>
    </xf>
    <xf numFmtId="180" fontId="49" fillId="0" borderId="0" xfId="60" applyNumberFormat="1" applyFont="1" applyFill="1" applyBorder="1" applyAlignment="1">
      <alignment horizontal="right" vertical="center"/>
    </xf>
    <xf numFmtId="180" fontId="8" fillId="0" borderId="12" xfId="6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NISTATS\Us00\T7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7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showGridLines="0"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G14" sqref="G14"/>
    </sheetView>
  </sheetViews>
  <sheetFormatPr defaultColWidth="9.33203125" defaultRowHeight="11.25"/>
  <cols>
    <col min="1" max="1" width="13.83203125" style="72" customWidth="1"/>
    <col min="2" max="2" width="39.83203125" style="72" customWidth="1"/>
    <col min="3" max="3" width="14.16015625" style="69" customWidth="1"/>
    <col min="4" max="4" width="16.5" style="69" customWidth="1"/>
    <col min="5" max="5" width="16.5" style="38" customWidth="1"/>
    <col min="6" max="6" width="0.82421875" style="70" customWidth="1"/>
    <col min="7" max="7" width="26.33203125" style="75" customWidth="1"/>
    <col min="8" max="16384" width="9.33203125" style="72" customWidth="1"/>
  </cols>
  <sheetData>
    <row r="1" spans="1:8" s="9" customFormat="1" ht="18" customHeight="1">
      <c r="A1" s="3" t="s">
        <v>53</v>
      </c>
      <c r="B1" s="4"/>
      <c r="C1" s="5"/>
      <c r="D1" s="5"/>
      <c r="E1" s="82"/>
      <c r="F1" s="6"/>
      <c r="G1" s="7"/>
      <c r="H1" s="8"/>
    </row>
    <row r="2" spans="1:8" s="14" customFormat="1" ht="18.75" customHeight="1">
      <c r="A2" s="10"/>
      <c r="B2" s="10"/>
      <c r="C2" s="11" t="s">
        <v>0</v>
      </c>
      <c r="D2" s="11" t="s">
        <v>1</v>
      </c>
      <c r="E2" s="83" t="s">
        <v>2</v>
      </c>
      <c r="F2" s="12"/>
      <c r="G2" s="13"/>
      <c r="H2" s="12"/>
    </row>
    <row r="3" spans="1:8" s="19" customFormat="1" ht="15.75" customHeight="1">
      <c r="A3" s="15" t="s">
        <v>3</v>
      </c>
      <c r="B3" s="15"/>
      <c r="C3" s="16"/>
      <c r="D3" s="16" t="s">
        <v>4</v>
      </c>
      <c r="E3" s="84"/>
      <c r="F3" s="17"/>
      <c r="G3" s="18"/>
      <c r="H3" s="17"/>
    </row>
    <row r="4" spans="1:8" s="19" customFormat="1" ht="15.75" customHeight="1">
      <c r="A4" s="15" t="s">
        <v>12</v>
      </c>
      <c r="C4" s="20"/>
      <c r="D4" s="20"/>
      <c r="E4" s="82"/>
      <c r="F4" s="17"/>
      <c r="G4" s="18"/>
      <c r="H4" s="17"/>
    </row>
    <row r="5" spans="1:8" s="22" customFormat="1" ht="11.25">
      <c r="A5" s="21" t="s">
        <v>57</v>
      </c>
      <c r="C5" s="89">
        <v>806.82</v>
      </c>
      <c r="D5" s="89">
        <v>267.37</v>
      </c>
      <c r="E5" s="38">
        <f>D5/C5</f>
        <v>0.33138742222552736</v>
      </c>
      <c r="F5" s="23"/>
      <c r="G5" s="24"/>
      <c r="H5" s="25"/>
    </row>
    <row r="6" spans="1:8" s="22" customFormat="1" ht="11.25">
      <c r="A6" s="21" t="s">
        <v>11</v>
      </c>
      <c r="C6" s="89">
        <v>69.78</v>
      </c>
      <c r="D6" s="89">
        <v>41.08</v>
      </c>
      <c r="E6" s="38">
        <f>D6/C6</f>
        <v>0.588707366007452</v>
      </c>
      <c r="F6" s="23"/>
      <c r="G6" s="24"/>
      <c r="H6" s="25"/>
    </row>
    <row r="7" spans="1:8" s="22" customFormat="1" ht="11.25">
      <c r="A7" s="26" t="s">
        <v>5</v>
      </c>
      <c r="B7" s="25"/>
      <c r="C7" s="89">
        <v>633.35</v>
      </c>
      <c r="D7" s="89">
        <v>283.4</v>
      </c>
      <c r="E7" s="85">
        <f>D7/C7</f>
        <v>0.4474619088971342</v>
      </c>
      <c r="F7" s="23"/>
      <c r="G7" s="24"/>
      <c r="H7" s="25"/>
    </row>
    <row r="8" spans="1:8" s="32" customFormat="1" ht="15" customHeight="1">
      <c r="A8" s="27" t="s">
        <v>0</v>
      </c>
      <c r="B8" s="28"/>
      <c r="C8" s="90">
        <f>SUM(C5:C7)</f>
        <v>1509.95</v>
      </c>
      <c r="D8" s="90">
        <f>SUM(D5:D7)</f>
        <v>591.8499999999999</v>
      </c>
      <c r="E8" s="100">
        <f>D8/C8</f>
        <v>0.39196662141130495</v>
      </c>
      <c r="F8" s="29"/>
      <c r="G8" s="30"/>
      <c r="H8" s="31"/>
    </row>
    <row r="9" spans="1:8" s="19" customFormat="1" ht="15.75" customHeight="1">
      <c r="A9" s="15" t="s">
        <v>43</v>
      </c>
      <c r="C9" s="91"/>
      <c r="D9" s="91"/>
      <c r="E9" s="82" t="s">
        <v>4</v>
      </c>
      <c r="F9" s="33"/>
      <c r="G9" s="18"/>
      <c r="H9" s="25"/>
    </row>
    <row r="10" spans="1:8" s="22" customFormat="1" ht="11.25">
      <c r="A10" s="21" t="s">
        <v>5</v>
      </c>
      <c r="C10" s="89">
        <v>195.53</v>
      </c>
      <c r="D10" s="89">
        <v>142.34</v>
      </c>
      <c r="E10" s="38">
        <f>D10/C10</f>
        <v>0.727970132460492</v>
      </c>
      <c r="F10" s="23"/>
      <c r="G10" s="24"/>
      <c r="H10" s="17"/>
    </row>
    <row r="11" spans="1:8" s="22" customFormat="1" ht="11.25">
      <c r="A11" s="26" t="s">
        <v>6</v>
      </c>
      <c r="B11" s="23"/>
      <c r="C11" s="89">
        <v>933.31</v>
      </c>
      <c r="D11" s="89">
        <v>635.98</v>
      </c>
      <c r="E11" s="85">
        <f>D11/C11</f>
        <v>0.6814241784616044</v>
      </c>
      <c r="F11" s="23"/>
      <c r="G11" s="30"/>
      <c r="H11" s="31"/>
    </row>
    <row r="12" spans="1:9" s="32" customFormat="1" ht="15" customHeight="1">
      <c r="A12" s="27" t="s">
        <v>0</v>
      </c>
      <c r="B12" s="27"/>
      <c r="C12" s="90">
        <f>SUM(C10:C11)</f>
        <v>1128.84</v>
      </c>
      <c r="D12" s="90">
        <f>SUM(D10:D11)</f>
        <v>778.32</v>
      </c>
      <c r="E12" s="100">
        <f>D12/C12</f>
        <v>0.6894865525672372</v>
      </c>
      <c r="F12" s="29"/>
      <c r="G12" s="30"/>
      <c r="H12" s="34"/>
      <c r="I12" s="35"/>
    </row>
    <row r="13" spans="1:8" s="19" customFormat="1" ht="15.75" customHeight="1">
      <c r="A13" s="36" t="s">
        <v>7</v>
      </c>
      <c r="B13" s="15"/>
      <c r="C13" s="91" t="s">
        <v>4</v>
      </c>
      <c r="D13" s="91"/>
      <c r="E13" s="82" t="s">
        <v>4</v>
      </c>
      <c r="F13" s="33"/>
      <c r="G13" s="37" t="s">
        <v>4</v>
      </c>
      <c r="H13" s="25"/>
    </row>
    <row r="14" spans="1:8" s="19" customFormat="1" ht="15.75" customHeight="1">
      <c r="A14" s="15" t="s">
        <v>16</v>
      </c>
      <c r="C14" s="89"/>
      <c r="D14" s="89"/>
      <c r="E14" s="38"/>
      <c r="F14" s="33"/>
      <c r="H14" s="25"/>
    </row>
    <row r="15" spans="1:8" s="19" customFormat="1" ht="11.25">
      <c r="A15" s="21" t="s">
        <v>58</v>
      </c>
      <c r="C15" s="89">
        <v>175.84</v>
      </c>
      <c r="D15" s="89">
        <v>94.3</v>
      </c>
      <c r="E15" s="38">
        <f>D15/C15</f>
        <v>0.5362829845313921</v>
      </c>
      <c r="F15" s="33"/>
      <c r="H15" s="25"/>
    </row>
    <row r="16" spans="1:8" s="19" customFormat="1" ht="11.25">
      <c r="A16" s="21" t="s">
        <v>59</v>
      </c>
      <c r="C16" s="89">
        <v>8</v>
      </c>
      <c r="D16" s="89">
        <v>0</v>
      </c>
      <c r="E16" s="38">
        <f>D16/C16</f>
        <v>0</v>
      </c>
      <c r="F16" s="33"/>
      <c r="H16" s="25"/>
    </row>
    <row r="17" spans="1:8" s="32" customFormat="1" ht="15" customHeight="1">
      <c r="A17" s="27" t="s">
        <v>0</v>
      </c>
      <c r="B17" s="27"/>
      <c r="C17" s="90">
        <f>C15+C16</f>
        <v>183.84</v>
      </c>
      <c r="D17" s="90">
        <f>D15+D16</f>
        <v>94.3</v>
      </c>
      <c r="E17" s="100">
        <f>D17/C17</f>
        <v>0.5129460400348128</v>
      </c>
      <c r="F17" s="29"/>
      <c r="G17" s="30"/>
      <c r="H17" s="31"/>
    </row>
    <row r="18" spans="1:9" s="19" customFormat="1" ht="15.75" customHeight="1">
      <c r="A18" s="15" t="s">
        <v>39</v>
      </c>
      <c r="C18" s="92"/>
      <c r="D18" s="93"/>
      <c r="E18" s="38" t="s">
        <v>4</v>
      </c>
      <c r="F18" s="33"/>
      <c r="G18" s="24"/>
      <c r="H18" s="25"/>
      <c r="I18" s="22"/>
    </row>
    <row r="19" spans="1:8" s="22" customFormat="1" ht="15.75" customHeight="1">
      <c r="A19" s="21" t="s">
        <v>44</v>
      </c>
      <c r="C19" s="89">
        <v>7.11</v>
      </c>
      <c r="D19" s="89">
        <v>5.71</v>
      </c>
      <c r="E19" s="38">
        <f aca="true" t="shared" si="0" ref="E19:E31">D19/C19</f>
        <v>0.8030942334739802</v>
      </c>
      <c r="F19" s="23"/>
      <c r="G19" s="24"/>
      <c r="H19" s="25"/>
    </row>
    <row r="20" spans="1:8" s="22" customFormat="1" ht="13.5" customHeight="1">
      <c r="A20" s="21" t="s">
        <v>17</v>
      </c>
      <c r="C20" s="89">
        <v>144.73</v>
      </c>
      <c r="D20" s="89">
        <v>36.22</v>
      </c>
      <c r="E20" s="38">
        <f t="shared" si="0"/>
        <v>0.2502591031576038</v>
      </c>
      <c r="F20" s="23"/>
      <c r="G20" s="24"/>
      <c r="H20" s="25"/>
    </row>
    <row r="21" spans="1:8" s="22" customFormat="1" ht="13.5" customHeight="1">
      <c r="A21" s="21" t="s">
        <v>38</v>
      </c>
      <c r="C21" s="89">
        <v>5.6</v>
      </c>
      <c r="D21" s="89">
        <v>5.6</v>
      </c>
      <c r="E21" s="38">
        <f t="shared" si="0"/>
        <v>1</v>
      </c>
      <c r="F21" s="23"/>
      <c r="G21" s="24"/>
      <c r="H21" s="25"/>
    </row>
    <row r="22" spans="1:8" s="22" customFormat="1" ht="13.5" customHeight="1">
      <c r="A22" s="21" t="s">
        <v>18</v>
      </c>
      <c r="C22" s="89">
        <v>71.9</v>
      </c>
      <c r="D22" s="89">
        <v>40.6</v>
      </c>
      <c r="E22" s="38">
        <f t="shared" si="0"/>
        <v>0.564673157162726</v>
      </c>
      <c r="F22" s="23"/>
      <c r="G22" s="24"/>
      <c r="H22" s="25"/>
    </row>
    <row r="23" spans="1:8" s="22" customFormat="1" ht="13.5" customHeight="1">
      <c r="A23" s="21" t="s">
        <v>19</v>
      </c>
      <c r="C23" s="89">
        <v>68.69</v>
      </c>
      <c r="D23" s="89">
        <v>50.69</v>
      </c>
      <c r="E23" s="38">
        <f t="shared" si="0"/>
        <v>0.7379531227252876</v>
      </c>
      <c r="F23" s="23"/>
      <c r="G23" s="24"/>
      <c r="H23" s="25"/>
    </row>
    <row r="24" spans="1:8" s="22" customFormat="1" ht="13.5" customHeight="1">
      <c r="A24" s="21" t="s">
        <v>8</v>
      </c>
      <c r="C24" s="89">
        <v>2</v>
      </c>
      <c r="D24" s="89">
        <v>0</v>
      </c>
      <c r="E24" s="38">
        <f t="shared" si="0"/>
        <v>0</v>
      </c>
      <c r="F24" s="23"/>
      <c r="G24" s="24"/>
      <c r="H24" s="25"/>
    </row>
    <row r="25" spans="1:8" s="22" customFormat="1" ht="13.5" customHeight="1">
      <c r="A25" s="21" t="s">
        <v>20</v>
      </c>
      <c r="C25" s="89">
        <v>4.81</v>
      </c>
      <c r="D25" s="89">
        <v>3.21</v>
      </c>
      <c r="E25" s="38">
        <f t="shared" si="0"/>
        <v>0.6673596673596675</v>
      </c>
      <c r="F25" s="23"/>
      <c r="G25" s="24"/>
      <c r="H25" s="25"/>
    </row>
    <row r="26" spans="1:8" s="22" customFormat="1" ht="13.5" customHeight="1">
      <c r="A26" s="21" t="s">
        <v>48</v>
      </c>
      <c r="C26" s="89">
        <v>18.8</v>
      </c>
      <c r="D26" s="89">
        <v>14.8</v>
      </c>
      <c r="E26" s="38">
        <f t="shared" si="0"/>
        <v>0.7872340425531915</v>
      </c>
      <c r="F26" s="23"/>
      <c r="G26" s="24"/>
      <c r="H26" s="25"/>
    </row>
    <row r="27" spans="1:8" s="22" customFormat="1" ht="13.5" customHeight="1">
      <c r="A27" s="21" t="s">
        <v>45</v>
      </c>
      <c r="C27" s="89">
        <v>5.8</v>
      </c>
      <c r="D27" s="89">
        <v>4.8</v>
      </c>
      <c r="E27" s="38">
        <f t="shared" si="0"/>
        <v>0.8275862068965517</v>
      </c>
      <c r="F27" s="23"/>
      <c r="G27" s="24"/>
      <c r="H27" s="25"/>
    </row>
    <row r="28" spans="1:8" s="22" customFormat="1" ht="13.5" customHeight="1">
      <c r="A28" s="21" t="s">
        <v>21</v>
      </c>
      <c r="C28" s="89">
        <v>9.1</v>
      </c>
      <c r="D28" s="89">
        <v>7.6</v>
      </c>
      <c r="E28" s="38">
        <f t="shared" si="0"/>
        <v>0.8351648351648352</v>
      </c>
      <c r="F28" s="23"/>
      <c r="G28" s="24"/>
      <c r="H28" s="25"/>
    </row>
    <row r="29" spans="1:8" s="22" customFormat="1" ht="13.5" customHeight="1">
      <c r="A29" s="21" t="s">
        <v>15</v>
      </c>
      <c r="C29" s="89">
        <v>7.82</v>
      </c>
      <c r="D29" s="89">
        <v>7.55</v>
      </c>
      <c r="E29" s="38">
        <f t="shared" si="0"/>
        <v>0.9654731457800511</v>
      </c>
      <c r="F29" s="23"/>
      <c r="G29" s="24"/>
      <c r="H29" s="25"/>
    </row>
    <row r="30" spans="1:8" s="22" customFormat="1" ht="13.5" customHeight="1">
      <c r="A30" s="21" t="s">
        <v>22</v>
      </c>
      <c r="C30" s="89">
        <v>9.02</v>
      </c>
      <c r="D30" s="89">
        <v>5.02</v>
      </c>
      <c r="E30" s="38">
        <f t="shared" si="0"/>
        <v>0.5565410199556541</v>
      </c>
      <c r="F30" s="23"/>
      <c r="G30" s="24"/>
      <c r="H30" s="25"/>
    </row>
    <row r="31" spans="1:8" s="32" customFormat="1" ht="13.5" customHeight="1">
      <c r="A31" s="27" t="s">
        <v>0</v>
      </c>
      <c r="B31" s="27"/>
      <c r="C31" s="90">
        <f>SUM(C19:C30)</f>
        <v>355.38</v>
      </c>
      <c r="D31" s="90">
        <f>SUM(D19:D30)</f>
        <v>181.80000000000004</v>
      </c>
      <c r="E31" s="100">
        <f t="shared" si="0"/>
        <v>0.5115650852608477</v>
      </c>
      <c r="F31" s="29"/>
      <c r="G31" s="30"/>
      <c r="H31" s="31"/>
    </row>
    <row r="32" spans="1:8" s="19" customFormat="1" ht="15.75" customHeight="1">
      <c r="A32" s="15" t="s">
        <v>23</v>
      </c>
      <c r="C32" s="92"/>
      <c r="D32" s="93"/>
      <c r="E32" s="38" t="s">
        <v>4</v>
      </c>
      <c r="F32" s="33"/>
      <c r="G32" s="24"/>
      <c r="H32" s="25"/>
    </row>
    <row r="33" spans="1:9" s="43" customFormat="1" ht="13.5" customHeight="1">
      <c r="A33" s="39" t="s">
        <v>32</v>
      </c>
      <c r="B33" s="39"/>
      <c r="C33" s="89">
        <v>33.39</v>
      </c>
      <c r="D33" s="89">
        <v>20.39</v>
      </c>
      <c r="E33" s="101">
        <f>D33/C33</f>
        <v>0.6106618748128182</v>
      </c>
      <c r="F33" s="40"/>
      <c r="G33" s="41"/>
      <c r="H33" s="39"/>
      <c r="I33" s="42"/>
    </row>
    <row r="34" spans="1:9" s="44" customFormat="1" ht="13.5" customHeight="1">
      <c r="A34" s="21" t="s">
        <v>24</v>
      </c>
      <c r="B34" s="22"/>
      <c r="C34" s="89">
        <v>3</v>
      </c>
      <c r="D34" s="89">
        <v>2.4</v>
      </c>
      <c r="E34" s="38">
        <f>D34/C34</f>
        <v>0.7999999999999999</v>
      </c>
      <c r="F34" s="23"/>
      <c r="G34" s="24"/>
      <c r="H34" s="25"/>
      <c r="I34" s="22"/>
    </row>
    <row r="35" spans="1:8" s="22" customFormat="1" ht="13.5" customHeight="1">
      <c r="A35" s="21" t="s">
        <v>47</v>
      </c>
      <c r="C35" s="89">
        <v>1.42</v>
      </c>
      <c r="D35" s="89">
        <v>1.42</v>
      </c>
      <c r="E35" s="38">
        <f>D35/C35</f>
        <v>1</v>
      </c>
      <c r="F35" s="23"/>
      <c r="G35" s="24"/>
      <c r="H35" s="25"/>
    </row>
    <row r="36" spans="1:7" s="49" customFormat="1" ht="13.5" customHeight="1">
      <c r="A36" s="45" t="s">
        <v>0</v>
      </c>
      <c r="B36" s="46"/>
      <c r="C36" s="94">
        <f>SUM(C33:C35)</f>
        <v>37.81</v>
      </c>
      <c r="D36" s="94">
        <f>SUM(D33:D35)</f>
        <v>24.21</v>
      </c>
      <c r="E36" s="102">
        <f>D36/C36</f>
        <v>0.6403067971436128</v>
      </c>
      <c r="F36" s="47"/>
      <c r="G36" s="48"/>
    </row>
    <row r="37" spans="1:8" s="19" customFormat="1" ht="15.75" customHeight="1">
      <c r="A37" s="15" t="s">
        <v>25</v>
      </c>
      <c r="B37" s="50"/>
      <c r="C37" s="92"/>
      <c r="D37" s="93"/>
      <c r="E37" s="38" t="s">
        <v>4</v>
      </c>
      <c r="F37" s="33"/>
      <c r="G37" s="24"/>
      <c r="H37" s="25"/>
    </row>
    <row r="38" spans="1:8" s="2" customFormat="1" ht="13.5" customHeight="1">
      <c r="A38" s="51" t="s">
        <v>49</v>
      </c>
      <c r="B38" s="52"/>
      <c r="C38" s="95">
        <v>16.6</v>
      </c>
      <c r="D38" s="95">
        <v>12.6</v>
      </c>
      <c r="E38" s="103">
        <f aca="true" t="shared" si="1" ref="E38:E54">D38/C38</f>
        <v>0.7590361445783131</v>
      </c>
      <c r="F38" s="53"/>
      <c r="G38" s="54"/>
      <c r="H38" s="55"/>
    </row>
    <row r="39" spans="1:8" s="2" customFormat="1" ht="13.5" customHeight="1">
      <c r="A39" s="51" t="s">
        <v>61</v>
      </c>
      <c r="B39" s="52"/>
      <c r="C39" s="95">
        <v>16.73</v>
      </c>
      <c r="D39" s="95">
        <v>13.73</v>
      </c>
      <c r="E39" s="103">
        <f t="shared" si="1"/>
        <v>0.8206814106395697</v>
      </c>
      <c r="F39" s="53"/>
      <c r="G39" s="54"/>
      <c r="H39" s="55"/>
    </row>
    <row r="40" spans="1:8" s="2" customFormat="1" ht="13.5" customHeight="1">
      <c r="A40" s="51" t="s">
        <v>33</v>
      </c>
      <c r="B40" s="52"/>
      <c r="C40" s="95">
        <v>19.88</v>
      </c>
      <c r="D40" s="95">
        <v>15.88</v>
      </c>
      <c r="E40" s="103">
        <f t="shared" si="1"/>
        <v>0.7987927565392355</v>
      </c>
      <c r="F40" s="53"/>
      <c r="G40" s="54"/>
      <c r="H40" s="55"/>
    </row>
    <row r="41" spans="1:8" s="2" customFormat="1" ht="13.5" customHeight="1">
      <c r="A41" s="51" t="s">
        <v>50</v>
      </c>
      <c r="B41" s="52"/>
      <c r="C41" s="95">
        <v>28.57</v>
      </c>
      <c r="D41" s="95">
        <v>24.57</v>
      </c>
      <c r="E41" s="103">
        <f t="shared" si="1"/>
        <v>0.8599929996499825</v>
      </c>
      <c r="F41" s="53"/>
      <c r="G41" s="54"/>
      <c r="H41" s="55"/>
    </row>
    <row r="42" spans="1:8" s="2" customFormat="1" ht="13.5" customHeight="1">
      <c r="A42" s="51" t="s">
        <v>35</v>
      </c>
      <c r="B42" s="52"/>
      <c r="C42" s="95">
        <v>2</v>
      </c>
      <c r="D42" s="95">
        <v>2</v>
      </c>
      <c r="E42" s="103">
        <f t="shared" si="1"/>
        <v>1</v>
      </c>
      <c r="F42" s="53"/>
      <c r="G42" s="54"/>
      <c r="H42" s="55"/>
    </row>
    <row r="43" spans="1:8" s="2" customFormat="1" ht="13.5" customHeight="1">
      <c r="A43" s="51" t="s">
        <v>41</v>
      </c>
      <c r="B43" s="81"/>
      <c r="C43" s="95">
        <v>32.3</v>
      </c>
      <c r="D43" s="95">
        <v>28.8</v>
      </c>
      <c r="E43" s="103">
        <f t="shared" si="1"/>
        <v>0.8916408668730651</v>
      </c>
      <c r="F43" s="53"/>
      <c r="G43" s="54"/>
      <c r="H43" s="55"/>
    </row>
    <row r="44" spans="1:9" s="2" customFormat="1" ht="13.5" customHeight="1">
      <c r="A44" s="50" t="s">
        <v>36</v>
      </c>
      <c r="B44" s="25"/>
      <c r="C44" s="95">
        <v>6</v>
      </c>
      <c r="D44" s="95">
        <v>3</v>
      </c>
      <c r="E44" s="104">
        <f t="shared" si="1"/>
        <v>0.5</v>
      </c>
      <c r="F44" s="29"/>
      <c r="G44" s="30"/>
      <c r="H44" s="50"/>
      <c r="I44" s="32"/>
    </row>
    <row r="45" spans="1:9" s="32" customFormat="1" ht="13.5" customHeight="1">
      <c r="A45" s="51" t="s">
        <v>26</v>
      </c>
      <c r="B45" s="52"/>
      <c r="C45" s="95">
        <v>32.67</v>
      </c>
      <c r="D45" s="95">
        <v>24.67</v>
      </c>
      <c r="E45" s="103">
        <f t="shared" si="1"/>
        <v>0.7551270278543006</v>
      </c>
      <c r="F45" s="53"/>
      <c r="G45" s="54"/>
      <c r="H45" s="55"/>
      <c r="I45" s="2"/>
    </row>
    <row r="46" spans="1:8" s="2" customFormat="1" ht="13.5" customHeight="1">
      <c r="A46" s="51" t="s">
        <v>40</v>
      </c>
      <c r="B46" s="52"/>
      <c r="C46" s="95">
        <v>11.4</v>
      </c>
      <c r="D46" s="95">
        <v>7.8</v>
      </c>
      <c r="E46" s="103">
        <f t="shared" si="1"/>
        <v>0.6842105263157895</v>
      </c>
      <c r="F46" s="53"/>
      <c r="G46" s="54"/>
      <c r="H46" s="55"/>
    </row>
    <row r="47" spans="1:8" s="2" customFormat="1" ht="13.5" customHeight="1">
      <c r="A47" s="51" t="s">
        <v>27</v>
      </c>
      <c r="C47" s="95">
        <v>14.48</v>
      </c>
      <c r="D47" s="95">
        <v>5.88</v>
      </c>
      <c r="E47" s="103">
        <f t="shared" si="1"/>
        <v>0.4060773480662983</v>
      </c>
      <c r="F47" s="53"/>
      <c r="G47" s="54"/>
      <c r="H47" s="56"/>
    </row>
    <row r="48" spans="1:8" s="2" customFormat="1" ht="13.5" customHeight="1">
      <c r="A48" s="51" t="s">
        <v>55</v>
      </c>
      <c r="C48" s="96">
        <v>21.87</v>
      </c>
      <c r="D48" s="95">
        <v>10.87</v>
      </c>
      <c r="E48" s="103">
        <f t="shared" si="1"/>
        <v>0.49702789208962045</v>
      </c>
      <c r="F48" s="53"/>
      <c r="G48" s="54"/>
      <c r="H48" s="56"/>
    </row>
    <row r="49" spans="1:8" s="2" customFormat="1" ht="13.5" customHeight="1">
      <c r="A49" s="51" t="s">
        <v>28</v>
      </c>
      <c r="C49" s="95">
        <v>42.66</v>
      </c>
      <c r="D49" s="95">
        <v>20.66</v>
      </c>
      <c r="E49" s="103">
        <f t="shared" si="1"/>
        <v>0.4842944210032818</v>
      </c>
      <c r="F49" s="53"/>
      <c r="G49" s="57"/>
      <c r="H49" s="57"/>
    </row>
    <row r="50" spans="1:8" s="2" customFormat="1" ht="13.5" customHeight="1">
      <c r="A50" s="51" t="s">
        <v>34</v>
      </c>
      <c r="B50" s="52"/>
      <c r="C50" s="95">
        <v>10.62</v>
      </c>
      <c r="D50" s="95">
        <v>7.82</v>
      </c>
      <c r="E50" s="103">
        <f t="shared" si="1"/>
        <v>0.7363465160075331</v>
      </c>
      <c r="F50" s="53"/>
      <c r="G50" s="54"/>
      <c r="H50" s="55"/>
    </row>
    <row r="51" spans="1:8" s="2" customFormat="1" ht="13.5" customHeight="1">
      <c r="A51" s="51" t="s">
        <v>29</v>
      </c>
      <c r="C51" s="95">
        <v>58.3</v>
      </c>
      <c r="D51" s="95">
        <v>40.1</v>
      </c>
      <c r="E51" s="103">
        <f t="shared" si="1"/>
        <v>0.6878216123499143</v>
      </c>
      <c r="F51" s="53"/>
      <c r="G51" s="54"/>
      <c r="H51" s="56"/>
    </row>
    <row r="52" spans="1:9" s="2" customFormat="1" ht="13.5" customHeight="1">
      <c r="A52" s="58" t="s">
        <v>14</v>
      </c>
      <c r="C52" s="95">
        <v>115.14</v>
      </c>
      <c r="D52" s="95">
        <v>100.2</v>
      </c>
      <c r="E52" s="105">
        <f t="shared" si="1"/>
        <v>0.870244919228765</v>
      </c>
      <c r="F52" s="53"/>
      <c r="G52" s="59"/>
      <c r="H52" s="56"/>
      <c r="I52" s="58"/>
    </row>
    <row r="53" spans="1:9" s="58" customFormat="1" ht="13.5" customHeight="1">
      <c r="A53" s="51" t="s">
        <v>51</v>
      </c>
      <c r="B53" s="52"/>
      <c r="C53" s="95">
        <v>8.96</v>
      </c>
      <c r="D53" s="95">
        <v>8.96</v>
      </c>
      <c r="E53" s="103">
        <f t="shared" si="1"/>
        <v>1</v>
      </c>
      <c r="F53" s="53"/>
      <c r="G53" s="54"/>
      <c r="H53" s="55"/>
      <c r="I53" s="2"/>
    </row>
    <row r="54" spans="1:7" s="49" customFormat="1" ht="13.5" customHeight="1">
      <c r="A54" s="79" t="s">
        <v>0</v>
      </c>
      <c r="B54" s="80"/>
      <c r="C54" s="97">
        <f>SUM(C38:C53)</f>
        <v>438.17999999999995</v>
      </c>
      <c r="D54" s="97">
        <f>SUM(D38:D53)</f>
        <v>327.53999999999996</v>
      </c>
      <c r="E54" s="106">
        <f t="shared" si="1"/>
        <v>0.7475010269752157</v>
      </c>
      <c r="F54" s="47"/>
      <c r="G54" s="48"/>
    </row>
    <row r="55" spans="1:8" s="32" customFormat="1" ht="15.75" customHeight="1">
      <c r="A55" s="15" t="s">
        <v>30</v>
      </c>
      <c r="B55" s="25"/>
      <c r="C55" s="98"/>
      <c r="D55" s="98"/>
      <c r="E55" s="104"/>
      <c r="F55" s="29"/>
      <c r="G55" s="30"/>
      <c r="H55" s="50"/>
    </row>
    <row r="56" spans="1:8" s="2" customFormat="1" ht="13.5" customHeight="1">
      <c r="A56" s="56" t="s">
        <v>31</v>
      </c>
      <c r="B56" s="56"/>
      <c r="C56" s="95">
        <v>5.2</v>
      </c>
      <c r="D56" s="95">
        <v>4.2</v>
      </c>
      <c r="E56" s="105">
        <f aca="true" t="shared" si="2" ref="E56:E64">D56/C56</f>
        <v>0.8076923076923077</v>
      </c>
      <c r="F56" s="53"/>
      <c r="G56" s="54"/>
      <c r="H56" s="56"/>
    </row>
    <row r="57" spans="1:8" s="44" customFormat="1" ht="13.5" customHeight="1">
      <c r="A57" s="60" t="s">
        <v>42</v>
      </c>
      <c r="B57" s="56"/>
      <c r="C57" s="95">
        <v>5.8</v>
      </c>
      <c r="D57" s="95">
        <v>5.8</v>
      </c>
      <c r="E57" s="107">
        <f t="shared" si="2"/>
        <v>1</v>
      </c>
      <c r="F57" s="47"/>
      <c r="G57" s="48"/>
      <c r="H57" s="60"/>
    </row>
    <row r="58" spans="1:8" s="44" customFormat="1" ht="13.5" customHeight="1">
      <c r="A58" s="60" t="s">
        <v>56</v>
      </c>
      <c r="B58" s="56"/>
      <c r="C58" s="95">
        <v>2</v>
      </c>
      <c r="D58" s="95">
        <v>1</v>
      </c>
      <c r="E58" s="107">
        <f t="shared" si="2"/>
        <v>0.5</v>
      </c>
      <c r="F58" s="47"/>
      <c r="G58" s="48"/>
      <c r="H58" s="60"/>
    </row>
    <row r="59" spans="1:8" s="44" customFormat="1" ht="13.5" customHeight="1">
      <c r="A59" s="60" t="s">
        <v>10</v>
      </c>
      <c r="B59" s="56"/>
      <c r="C59" s="95">
        <v>4.5</v>
      </c>
      <c r="D59" s="95">
        <v>4.5</v>
      </c>
      <c r="E59" s="107">
        <f t="shared" si="2"/>
        <v>1</v>
      </c>
      <c r="F59" s="47"/>
      <c r="G59" s="48"/>
      <c r="H59" s="60"/>
    </row>
    <row r="60" spans="1:8" s="44" customFormat="1" ht="13.5" customHeight="1">
      <c r="A60" s="60" t="s">
        <v>52</v>
      </c>
      <c r="B60" s="56"/>
      <c r="C60" s="95">
        <v>4.4</v>
      </c>
      <c r="D60" s="95">
        <v>2</v>
      </c>
      <c r="E60" s="107">
        <f t="shared" si="2"/>
        <v>0.45454545454545453</v>
      </c>
      <c r="F60" s="47"/>
      <c r="G60" s="48"/>
      <c r="H60" s="60"/>
    </row>
    <row r="61" spans="1:8" s="2" customFormat="1" ht="13.5" customHeight="1">
      <c r="A61" s="51" t="s">
        <v>46</v>
      </c>
      <c r="C61" s="95">
        <v>14.72</v>
      </c>
      <c r="D61" s="95">
        <v>11.8</v>
      </c>
      <c r="E61" s="103">
        <f t="shared" si="2"/>
        <v>0.8016304347826088</v>
      </c>
      <c r="F61" s="53"/>
      <c r="G61" s="54"/>
      <c r="H61" s="55"/>
    </row>
    <row r="62" spans="1:8" s="44" customFormat="1" ht="13.5" customHeight="1">
      <c r="A62" s="60" t="s">
        <v>37</v>
      </c>
      <c r="B62" s="56"/>
      <c r="C62" s="95">
        <v>32</v>
      </c>
      <c r="D62" s="95">
        <v>23.6</v>
      </c>
      <c r="E62" s="107">
        <f t="shared" si="2"/>
        <v>0.7375</v>
      </c>
      <c r="F62" s="47"/>
      <c r="G62" s="48"/>
      <c r="H62" s="60"/>
    </row>
    <row r="63" spans="1:8" s="32" customFormat="1" ht="13.5" customHeight="1">
      <c r="A63" s="27" t="s">
        <v>0</v>
      </c>
      <c r="B63" s="27"/>
      <c r="C63" s="90">
        <f>SUM(C56:C62)</f>
        <v>68.62</v>
      </c>
      <c r="D63" s="90">
        <f>SUM(D56:D62)</f>
        <v>52.900000000000006</v>
      </c>
      <c r="E63" s="100">
        <f t="shared" si="2"/>
        <v>0.7709122704750802</v>
      </c>
      <c r="F63" s="29"/>
      <c r="G63" s="30"/>
      <c r="H63" s="31" t="s">
        <v>4</v>
      </c>
    </row>
    <row r="64" spans="1:8" s="66" customFormat="1" ht="22.5" customHeight="1">
      <c r="A64" s="61" t="s">
        <v>13</v>
      </c>
      <c r="B64" s="62"/>
      <c r="C64" s="99">
        <f>C8+C12+C17+C31+C36+C54+C63</f>
        <v>3722.62</v>
      </c>
      <c r="D64" s="99">
        <f>D8+D12+D17+D31+D36+D54+D63</f>
        <v>2050.92</v>
      </c>
      <c r="E64" s="108">
        <f>D64/C64</f>
        <v>0.5509345568443731</v>
      </c>
      <c r="F64" s="63"/>
      <c r="G64" s="64"/>
      <c r="H64" s="65"/>
    </row>
    <row r="65" spans="1:8" ht="13.5" customHeight="1">
      <c r="A65" s="67" t="s">
        <v>9</v>
      </c>
      <c r="B65" s="68"/>
      <c r="G65" s="71"/>
      <c r="H65" s="70"/>
    </row>
    <row r="66" spans="1:7" s="70" customFormat="1" ht="13.5" customHeight="1">
      <c r="A66" s="86" t="s">
        <v>60</v>
      </c>
      <c r="C66" s="87"/>
      <c r="D66" s="87"/>
      <c r="E66" s="85"/>
      <c r="G66" s="88"/>
    </row>
    <row r="67" spans="1:7" ht="13.5" customHeight="1">
      <c r="A67" s="1" t="s">
        <v>54</v>
      </c>
      <c r="G67" s="73"/>
    </row>
    <row r="68" spans="3:4" ht="12" customHeight="1">
      <c r="C68" s="74" t="s">
        <v>4</v>
      </c>
      <c r="D68" s="74" t="s">
        <v>4</v>
      </c>
    </row>
    <row r="69" ht="12" customHeight="1">
      <c r="A69" s="76"/>
    </row>
    <row r="70" ht="11.25">
      <c r="B70" s="77" t="s">
        <v>4</v>
      </c>
    </row>
    <row r="71" ht="11.25">
      <c r="E71" s="38" t="s">
        <v>4</v>
      </c>
    </row>
    <row r="72" spans="4:5" ht="11.25">
      <c r="D72" s="78" t="s">
        <v>4</v>
      </c>
      <c r="E72" s="38" t="s">
        <v>4</v>
      </c>
    </row>
    <row r="76" ht="11.25">
      <c r="B76" s="72" t="s">
        <v>4</v>
      </c>
    </row>
  </sheetData>
  <sheetProtection/>
  <printOptions horizontalCentered="1"/>
  <pageMargins left="0.9448818897637796" right="0.9055118110236221" top="0.8661417322834646" bottom="0.6692913385826772" header="0.5118110236220472" footer="0.5118110236220472"/>
  <pageSetup horizontalDpi="600" verticalDpi="600" orientation="portrait" paperSize="9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QUEK Kooi Koon, The University</dc:creator>
  <cp:keywords/>
  <dc:description/>
  <cp:lastModifiedBy>sngwinglit</cp:lastModifiedBy>
  <cp:lastPrinted>2013-06-11T03:23:24Z</cp:lastPrinted>
  <dcterms:created xsi:type="dcterms:W3CDTF">2000-10-02T06:27:44Z</dcterms:created>
  <dcterms:modified xsi:type="dcterms:W3CDTF">2013-12-20T06:31:54Z</dcterms:modified>
  <cp:category/>
  <cp:version/>
  <cp:contentType/>
  <cp:contentStatus/>
</cp:coreProperties>
</file>